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salvionidigital/Documents/ChatGPT/youtube/outputs/etf-workshop-20260922/"/>
    </mc:Choice>
  </mc:AlternateContent>
  <xr:revisionPtr revIDLastSave="0" documentId="13_ncr:1_{16C9D29C-A8B8-CF42-A927-80DAF59E34CD}" xr6:coauthVersionLast="47" xr6:coauthVersionMax="47" xr10:uidLastSave="{00000000-0000-0000-0000-000000000000}"/>
  <bookViews>
    <workbookView xWindow="0" yWindow="680" windowWidth="34200" windowHeight="20160" xr2:uid="{00000000-000D-0000-FFFF-FFFF00000000}"/>
  </bookViews>
  <sheets>
    <sheet name="Start" sheetId="1" r:id="rId1"/>
    <sheet name="Research" sheetId="2" r:id="rId2"/>
    <sheet name="Costs" sheetId="3" r:id="rId3"/>
    <sheet name="Holdings" sheetId="4" r:id="rId4"/>
    <sheet name="Currency" sheetId="5" r:id="rId5"/>
    <sheet name="Worked example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5" l="1"/>
  <c r="C10" i="5"/>
  <c r="C9" i="5"/>
  <c r="C20" i="4"/>
  <c r="C18" i="4"/>
  <c r="C17" i="4"/>
  <c r="C12" i="4"/>
  <c r="C11" i="4"/>
  <c r="C20" i="3"/>
  <c r="C19" i="3"/>
  <c r="C18" i="3"/>
  <c r="C11" i="3"/>
  <c r="C10" i="3"/>
  <c r="C9" i="3"/>
</calcChain>
</file>

<file path=xl/sharedStrings.xml><?xml version="1.0" encoding="utf-8"?>
<sst xmlns="http://schemas.openxmlformats.org/spreadsheetml/2006/main" count="263" uniqueCount="175">
  <si>
    <t>Understand your first ETF</t>
  </si>
  <si>
    <t>FISCAL NONSENSE  /  FREE ETF RESEARCH WORKSHOP</t>
  </si>
  <si>
    <t>A better set of questions. A clearer research record.</t>
  </si>
  <si>
    <t>Use the fictional examples to practise, then duplicate Research for your own notes. No live market data, product ranking or suitability score.</t>
  </si>
  <si>
    <t>YOUR PATH</t>
  </si>
  <si>
    <t>SHEET</t>
  </si>
  <si>
    <t>WHAT YOU WILL DO</t>
  </si>
  <si>
    <t>01 / Read the label</t>
  </si>
  <si>
    <t>Research</t>
  </si>
  <si>
    <t>Record the exact product, evidence and unanswered questions.</t>
  </si>
  <si>
    <t>02 / Put a price on fees</t>
  </si>
  <si>
    <t>Costs</t>
  </si>
  <si>
    <t>Translate percentages and fixed charges into amounts.</t>
  </si>
  <si>
    <t>03 / Look inside the basket</t>
  </si>
  <si>
    <t>Holdings</t>
  </si>
  <si>
    <t>Calculate concentration and one-company duplication.</t>
  </si>
  <si>
    <t>04 / Follow the currency</t>
  </si>
  <si>
    <t>Currency</t>
  </si>
  <si>
    <t>Separate asset returns from exchange-rate changes.</t>
  </si>
  <si>
    <t>05 / Check your reasoning</t>
  </si>
  <si>
    <t>Worked example</t>
  </si>
  <si>
    <t>Compare your observations with a fictional completed record.</t>
  </si>
  <si>
    <t>Yellow = editable input     •     Mint = calculated result</t>
  </si>
  <si>
    <t>Enter percentages as 0.2% or 0.002, not 0.2. Labs open with fictional teaching values. Keep an untouched master copy.</t>
  </si>
  <si>
    <t>All money examples use labeled dollars or home-currency units. Use consistent currencies when replacing inputs. This workbook does not calculate taxes.</t>
  </si>
  <si>
    <t>Free for personal use. No email gate, checkout or macros. Educational calculations do not establish that an investment suits your goal or circumstances.</t>
  </si>
  <si>
    <t>fiscalnonsense.com  •  Workshop edition 1.0  •  22 September 2026</t>
  </si>
  <si>
    <t>Your ETF research record</t>
  </si>
  <si>
    <t>QUESTION</t>
  </si>
  <si>
    <t>YOUR NOTE</t>
  </si>
  <si>
    <t>EVIDENCE / DATE / NEXT QUESTION</t>
  </si>
  <si>
    <t>Full fund and share-class name</t>
  </si>
  <si>
    <t>Identifier / exchange / listing</t>
  </si>
  <si>
    <t>Investment objective</t>
  </si>
  <si>
    <t>Benchmark and weighting rules</t>
  </si>
  <si>
    <t>Markets / assets included &amp; excluded</t>
  </si>
  <si>
    <t>Documents and publication dates</t>
  </si>
  <si>
    <t>Largest holdings / sector exposure</t>
  </si>
  <si>
    <t>Overlap with existing investments</t>
  </si>
  <si>
    <t>Ongoing fund charge</t>
  </si>
  <si>
    <t>Broker / trading / conversion costs</t>
  </si>
  <si>
    <t>Trading and reporting currencies</t>
  </si>
  <si>
    <t>Underlying exposure / hedging policy</t>
  </si>
  <si>
    <t>Accumulating or distributing?</t>
  </si>
  <si>
    <t>Local tax / account questions</t>
  </si>
  <si>
    <t>Money’s job / date needed</t>
  </si>
  <si>
    <t>Loss / access / practical concerns</t>
  </si>
  <si>
    <t>Unanswered questions / next action</t>
  </si>
  <si>
    <t>Unknown is useful. Record it and identify the next document to check. Completing this record is not a buy signal.</t>
  </si>
  <si>
    <t>Start with the provider’s current factsheet, full holdings, prospectus and key information document where available; then check broker fees and local official guidance.</t>
  </si>
  <si>
    <t>Give the fee a price tag</t>
  </si>
  <si>
    <t>ANNUAL FUND ILLUSTRATION</t>
  </si>
  <si>
    <t>VALUE</t>
  </si>
  <si>
    <t>ASSUMPTION</t>
  </si>
  <si>
    <t>Constant holding balance</t>
  </si>
  <si>
    <t>Dollars; no changes in balance in this simple estimate.</t>
  </si>
  <si>
    <t>Annual charge A</t>
  </si>
  <si>
    <t>Enter 0.2% for the workshop example.</t>
  </si>
  <si>
    <t>Annual charge B</t>
  </si>
  <si>
    <t>Comparison isolates this charge, not fund suitability.</t>
  </si>
  <si>
    <t>Approximate annual cost A</t>
  </si>
  <si>
    <t>Balance × annual charge A.</t>
  </si>
  <si>
    <t>Approximate annual cost B</t>
  </si>
  <si>
    <t>Balance × annual charge B.</t>
  </si>
  <si>
    <t>Annual difference B − A</t>
  </si>
  <si>
    <t>Excludes broker charges, spread, tax and returns.</t>
  </si>
  <si>
    <t>ONE PURCHASE</t>
  </si>
  <si>
    <t>KEPT SEPARATE FROM ANNUAL COST</t>
  </si>
  <si>
    <t>Purchase amount</t>
  </si>
  <si>
    <t>Dollars, before the charges entered below.</t>
  </si>
  <si>
    <t>Fixed trade charge</t>
  </si>
  <si>
    <t>One purchase; enter broker’s actual charge.</t>
  </si>
  <si>
    <t>Currency conversion charge</t>
  </si>
  <si>
    <t>Rate applied to this purchase; other fee structures differ.</t>
  </si>
  <si>
    <t>Fixed charge / purchase</t>
  </si>
  <si>
    <t>A fixed $2 on $100 = 2%; on $1,000 = 0.2%.</t>
  </si>
  <si>
    <t>Conversion charge amount</t>
  </si>
  <si>
    <t>Purchase amount × conversion rate.</t>
  </si>
  <si>
    <t>Entered purchase charges</t>
  </si>
  <si>
    <t>Fixed charge + conversion charge; not an all-in cost.</t>
  </si>
  <si>
    <t>A constant-balance estimate is not a predicted bill. Ongoing fund charges generally reduce fund value over time; balances and actual charges can vary.</t>
  </si>
  <si>
    <t>Do not add an annual cost and a one-purchase charge without specifying the period and trading pattern. Spread, taxes and other charges are excluded.</t>
  </si>
  <si>
    <t>Try: change C15 to 1,000. The fixed charge percentage should become 0.20%. No recommendation about trading frequency is implied.</t>
  </si>
  <si>
    <t>Look inside the basket</t>
  </si>
  <si>
    <t>FICTIONAL BASKET A</t>
  </si>
  <si>
    <t>WEIGHT</t>
  </si>
  <si>
    <t>TEACHING EXAMPLE</t>
  </si>
  <si>
    <t>Atlas</t>
  </si>
  <si>
    <t>Not a real security.</t>
  </si>
  <si>
    <t>Beacon</t>
  </si>
  <si>
    <t>Cedar</t>
  </si>
  <si>
    <t>Delta</t>
  </si>
  <si>
    <t>Ember</t>
  </si>
  <si>
    <t>Five named holdings combined</t>
  </si>
  <si>
    <t>This is concentration, not the full holdings list.</t>
  </si>
  <si>
    <t>Other holdings (aggregate)</t>
  </si>
  <si>
    <t>Remaining 295 fictional holdings grouped together.</t>
  </si>
  <si>
    <t>ATLAS IN TWO FUNDS</t>
  </si>
  <si>
    <t>ONE COMPANY, TWO WRAPPERS</t>
  </si>
  <si>
    <t>Allocation to basket A</t>
  </si>
  <si>
    <t>The rest is allocated to basket B.</t>
  </si>
  <si>
    <t>Allocation to basket B</t>
  </si>
  <si>
    <t>1 − allocation to A.</t>
  </si>
  <si>
    <t>Atlas weight in A</t>
  </si>
  <si>
    <t>Linked to Atlas above.</t>
  </si>
  <si>
    <t>Atlas weight in B</t>
  </si>
  <si>
    <t>Fictional basket B: 20%.</t>
  </si>
  <si>
    <t>Combined Atlas exposure</t>
  </si>
  <si>
    <t>Allocation A × Atlas A + allocation B × Atlas B.</t>
  </si>
  <si>
    <t>Try: set allocation A (C16) to 75%. Atlas should represent 14% of the two-fund portfolio. Reset to 50% for the 16% worked example.</t>
  </si>
  <si>
    <t>This is NOT a total overlap calculator. A complete overlap analysis needs comparable full holdings, identifiers, dates and a defined method.</t>
  </si>
  <si>
    <t>Three hundred names do not imply equal weights. “Other holdings” is an aggregate, not a single security. All names and weights here are invented.</t>
  </si>
  <si>
    <t>Follow the currency</t>
  </si>
  <si>
    <t>ONE FOREIGN-CURRENCY EXAMPLE</t>
  </si>
  <si>
    <t>DEFINITION</t>
  </si>
  <si>
    <t>Starting home-currency amount</t>
  </si>
  <si>
    <t>Home-currency units; hypothetical.</t>
  </si>
  <si>
    <t>Asset return in foreign currency</t>
  </si>
  <si>
    <t>10% asset gain in the workshop.</t>
  </si>
  <si>
    <t>Currency change</t>
  </si>
  <si>
    <t>Change in HOME value of ONE FOREIGN unit.</t>
  </si>
  <si>
    <t>Ending home-currency amount</t>
  </si>
  <si>
    <t>Start × (1 + asset return) × (1 + currency change).</t>
  </si>
  <si>
    <t>Combined home-currency return</t>
  </si>
  <si>
    <t>(1 + asset return) × (1 + currency change) − 1.</t>
  </si>
  <si>
    <t>Gain / loss in home units</t>
  </si>
  <si>
    <t>Ending amount − starting amount.</t>
  </si>
  <si>
    <t>Workshop answer: 100 × 1.10 × 0.90 = 99. The home-currency return is −1%, before fees and taxes.</t>
  </si>
  <si>
    <t>Try currency change 0% → result 10%. Try +10% → result 21%. Inputs are scenarios, not forecasts.</t>
  </si>
  <si>
    <t>A local trading currency does not by itself remove underlying currency risk. Check the exact share class’s hedging policy.</t>
  </si>
  <si>
    <t>This single-currency model does not replicate a global fund, hedging costs, cash flows or multinational economic exposures. Reverse FX quotations need conversion first.</t>
  </si>
  <si>
    <t>Returns below −100% are rejected in this unleveraged example. Blank, text and invalid inputs produce “Check inputs”, not a plausible zero.</t>
  </si>
  <si>
    <t>One completed fictional record</t>
  </si>
  <si>
    <t>EXAMPLE A</t>
  </si>
  <si>
    <t>WHAT REMAINS TO CHECK</t>
  </si>
  <si>
    <t>Identity</t>
  </si>
  <si>
    <t>Example World Basket</t>
  </si>
  <si>
    <t>Fictional accumulation class; no tradeable identifier.</t>
  </si>
  <si>
    <t>Objective</t>
  </si>
  <si>
    <t>Track a fictional index</t>
  </si>
  <si>
    <t>Large companies across several markets; methodology not supplied.</t>
  </si>
  <si>
    <t>Holdings count</t>
  </si>
  <si>
    <t>Invented number. Full holdings intentionally not supplied.</t>
  </si>
  <si>
    <t>Five named holdings</t>
  </si>
  <si>
    <t>12% + 8% + 6% + 5% + 4%; not equal weights.</t>
  </si>
  <si>
    <t>Annual ongoing charge</t>
  </si>
  <si>
    <t>Fictional constant-balance estimate: $20 on $10,000.</t>
  </si>
  <si>
    <t>Currency / hedging</t>
  </si>
  <si>
    <t>Unknown</t>
  </si>
  <si>
    <t>A local-currency listing alone does not answer this.</t>
  </si>
  <si>
    <t>Income treatment</t>
  </si>
  <si>
    <t>Accumulating</t>
  </si>
  <si>
    <t>Local tax consequences remain unknown.</t>
  </si>
  <si>
    <t>Goal / date / loss capacity</t>
  </si>
  <si>
    <t>Not supplied</t>
  </si>
  <si>
    <t>Cannot infer suitability or a buy decision.</t>
  </si>
  <si>
    <t>Next action</t>
  </si>
  <si>
    <t>Investigate missing facts</t>
  </si>
  <si>
    <t>Find exact share-class documents, broker costs and local rules.</t>
  </si>
  <si>
    <t>SECOND CANDIDATE: B</t>
  </si>
  <si>
    <t>100 fictional holdings; annual charge 0.10%; largest holding 20%; listing in home currency. These facts do not establish that B is better than A.</t>
  </si>
  <si>
    <t>Investigate benchmark scope first, then exposures, duplication, currency and practical costs. No ranking can be justified from the limited example.</t>
  </si>
  <si>
    <t>SOURCE / GENERAL PRINCIPLE</t>
  </si>
  <si>
    <t>CHECKED</t>
  </si>
  <si>
    <t>LINK</t>
  </si>
  <si>
    <t>Investor.gov / ETF fees</t>
  </si>
  <si>
    <t>22 Sep 2026</t>
  </si>
  <si>
    <t>https://www.investor.gov/introduction-investing/general-resources/news-alerts/alerts-bulletins/investor-bulletins/mutual-fund-and-etf-fees-and-expenses-investor-bulletin</t>
  </si>
  <si>
    <t>Investor.gov / diversification</t>
  </si>
  <si>
    <t>https://www.investor.gov/introduction-investing/getting-started/asset-allocation</t>
  </si>
  <si>
    <t>FINRA / exchange-traded products</t>
  </si>
  <si>
    <t>https://www.finra.org/investors/investing/investment-products/exchange-traded-funds-and-products</t>
  </si>
  <si>
    <t>Vanguard / currency hedging</t>
  </si>
  <si>
    <t>https://www.vanguard.com.au/personal/learn/etfs/what-are-hedged-etfs</t>
  </si>
  <si>
    <t>Sources explain general mechanisms; country-specific legal and tax details must be checked locally. All example values are independently authored teaching inputs.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</si>
</sst>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;0.00"/>
  </numFmts>
  <fonts count="9">
    <font>
      <sz val="11"/>
      <name val="Carlito"/>
    </font>
    <font>
      <sz val="12"/>
      <color rgb="FF182D32"/>
      <name val="Arial"/>
      <family val="2"/>
    </font>
    <font>
      <b/>
      <sz val="18"/>
      <color rgb="FF087E83"/>
      <name val="Arial"/>
      <family val="2"/>
    </font>
    <font>
      <sz val="10"/>
      <color rgb="FF526665"/>
      <name val="Arial"/>
      <family val="2"/>
    </font>
    <font>
      <sz val="11"/>
      <color rgb="FF526665"/>
      <name val="Arial"/>
      <family val="2"/>
    </font>
    <font>
      <b/>
      <sz val="12"/>
      <color rgb="FFFFFFFF"/>
      <name val="Arial"/>
      <family val="2"/>
    </font>
    <font>
      <sz val="12"/>
      <color rgb="FF154BB0"/>
      <name val="Arial"/>
      <family val="2"/>
    </font>
    <font>
      <b/>
      <sz val="12"/>
      <color rgb="FF182D32"/>
      <name val="Arial"/>
      <family val="2"/>
    </font>
    <font>
      <sz val="10"/>
      <color rgb="FF182D3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4E2"/>
      </patternFill>
    </fill>
    <fill>
      <patternFill patternType="solid">
        <fgColor rgb="FFDCECE5"/>
      </patternFill>
    </fill>
    <fill>
      <patternFill patternType="solid">
        <fgColor rgb="FF182D32"/>
      </patternFill>
    </fill>
    <fill>
      <patternFill patternType="solid">
        <fgColor rgb="FFFFF0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6" fillId="5" borderId="0" xfId="0" applyFont="1" applyFill="1" applyAlignment="1">
      <alignment vertical="center" wrapText="1"/>
    </xf>
    <xf numFmtId="164" fontId="6" fillId="5" borderId="0" xfId="0" applyNumberFormat="1" applyFont="1" applyFill="1" applyAlignment="1">
      <alignment vertical="center" wrapText="1"/>
    </xf>
    <xf numFmtId="10" fontId="6" fillId="5" borderId="0" xfId="0" applyNumberFormat="1" applyFont="1" applyFill="1" applyAlignment="1">
      <alignment vertical="center" wrapText="1"/>
    </xf>
    <xf numFmtId="164" fontId="7" fillId="3" borderId="0" xfId="0" applyNumberFormat="1" applyFont="1" applyFill="1" applyAlignment="1">
      <alignment vertical="center" wrapText="1"/>
    </xf>
    <xf numFmtId="10" fontId="7" fillId="3" borderId="0" xfId="0" applyNumberFormat="1" applyFont="1" applyFill="1" applyAlignment="1">
      <alignment vertical="center" wrapText="1"/>
    </xf>
    <xf numFmtId="10" fontId="1" fillId="2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16B50"/>
  </sheetPr>
  <dimension ref="A1:E26"/>
  <sheetViews>
    <sheetView showGridLines="0" tabSelected="1" workbookViewId="0"/>
  </sheetViews>
  <sheetFormatPr baseColWidth="10" defaultColWidth="8.83203125" defaultRowHeight="14"/>
  <cols>
    <col min="1" max="1" width="3" customWidth="1"/>
    <col min="2" max="2" width="43" customWidth="1"/>
    <col min="3" max="3" width="24" customWidth="1"/>
    <col min="4" max="4" width="61" customWidth="1"/>
    <col min="5" max="5" width="3" customWidth="1"/>
  </cols>
  <sheetData>
    <row r="1" spans="1:5" ht="30" customHeight="1">
      <c r="A1" s="1"/>
      <c r="B1" s="1"/>
      <c r="C1" s="1"/>
      <c r="D1" s="1"/>
      <c r="E1" s="1"/>
    </row>
    <row r="2" spans="1:5" ht="40" customHeight="1">
      <c r="A2" s="1"/>
      <c r="B2" s="11" t="s">
        <v>0</v>
      </c>
      <c r="C2" s="11" t="s">
        <v>0</v>
      </c>
      <c r="D2" s="11" t="s">
        <v>0</v>
      </c>
      <c r="E2" s="1"/>
    </row>
    <row r="3" spans="1:5" ht="30" customHeight="1">
      <c r="A3" s="1"/>
      <c r="B3" s="12" t="s">
        <v>1</v>
      </c>
      <c r="C3" s="12" t="s">
        <v>1</v>
      </c>
      <c r="D3" s="12" t="s">
        <v>1</v>
      </c>
      <c r="E3" s="1"/>
    </row>
    <row r="4" spans="1:5" ht="30" customHeight="1">
      <c r="A4" s="1"/>
      <c r="B4" s="1"/>
      <c r="C4" s="1"/>
      <c r="D4" s="1"/>
      <c r="E4" s="1"/>
    </row>
    <row r="5" spans="1:5" ht="45" customHeight="1">
      <c r="A5" s="1"/>
      <c r="B5" s="13" t="s">
        <v>2</v>
      </c>
      <c r="C5" s="13" t="s">
        <v>2</v>
      </c>
      <c r="D5" s="13" t="s">
        <v>2</v>
      </c>
      <c r="E5" s="1"/>
    </row>
    <row r="6" spans="1:5" ht="30" customHeight="1">
      <c r="A6" s="1"/>
      <c r="B6" s="1"/>
      <c r="C6" s="1"/>
      <c r="D6" s="1"/>
      <c r="E6" s="1"/>
    </row>
    <row r="7" spans="1:5" ht="44" customHeight="1">
      <c r="A7" s="1"/>
      <c r="B7" s="14" t="s">
        <v>3</v>
      </c>
      <c r="C7" s="14" t="s">
        <v>3</v>
      </c>
      <c r="D7" s="14" t="s">
        <v>3</v>
      </c>
      <c r="E7" s="1"/>
    </row>
    <row r="8" spans="1:5" ht="30" customHeight="1">
      <c r="A8" s="1"/>
      <c r="B8" s="1"/>
      <c r="C8" s="1"/>
      <c r="D8" s="1"/>
      <c r="E8" s="1"/>
    </row>
    <row r="9" spans="1:5" ht="32" customHeight="1">
      <c r="A9" s="1"/>
      <c r="B9" s="3" t="s">
        <v>4</v>
      </c>
      <c r="C9" s="3" t="s">
        <v>5</v>
      </c>
      <c r="D9" s="3" t="s">
        <v>6</v>
      </c>
      <c r="E9" s="1"/>
    </row>
    <row r="10" spans="1:5" ht="43" customHeight="1">
      <c r="A10" s="1"/>
      <c r="B10" s="2" t="s">
        <v>7</v>
      </c>
      <c r="C10" s="2" t="s">
        <v>8</v>
      </c>
      <c r="D10" s="2" t="s">
        <v>9</v>
      </c>
      <c r="E10" s="1"/>
    </row>
    <row r="11" spans="1:5" ht="43" customHeight="1">
      <c r="A11" s="1"/>
      <c r="B11" s="2" t="s">
        <v>10</v>
      </c>
      <c r="C11" s="2" t="s">
        <v>11</v>
      </c>
      <c r="D11" s="2" t="s">
        <v>12</v>
      </c>
      <c r="E11" s="1"/>
    </row>
    <row r="12" spans="1:5" ht="43" customHeight="1">
      <c r="A12" s="1"/>
      <c r="B12" s="2" t="s">
        <v>13</v>
      </c>
      <c r="C12" s="2" t="s">
        <v>14</v>
      </c>
      <c r="D12" s="2" t="s">
        <v>15</v>
      </c>
      <c r="E12" s="1"/>
    </row>
    <row r="13" spans="1:5" ht="43" customHeight="1">
      <c r="A13" s="1"/>
      <c r="B13" s="2" t="s">
        <v>16</v>
      </c>
      <c r="C13" s="2" t="s">
        <v>17</v>
      </c>
      <c r="D13" s="2" t="s">
        <v>18</v>
      </c>
      <c r="E13" s="1"/>
    </row>
    <row r="14" spans="1:5" ht="43" customHeight="1">
      <c r="A14" s="1"/>
      <c r="B14" s="2" t="s">
        <v>19</v>
      </c>
      <c r="C14" s="2" t="s">
        <v>20</v>
      </c>
      <c r="D14" s="2" t="s">
        <v>21</v>
      </c>
      <c r="E14" s="1"/>
    </row>
    <row r="15" spans="1:5" ht="30" customHeight="1">
      <c r="A15" s="1"/>
      <c r="B15" s="1"/>
      <c r="C15" s="1"/>
      <c r="D15" s="1"/>
      <c r="E15" s="1"/>
    </row>
    <row r="16" spans="1:5" ht="30" customHeight="1">
      <c r="A16" s="1"/>
      <c r="B16" s="15" t="s">
        <v>22</v>
      </c>
      <c r="C16" s="15" t="s">
        <v>22</v>
      </c>
      <c r="D16" s="15" t="s">
        <v>22</v>
      </c>
      <c r="E16" s="1"/>
    </row>
    <row r="17" spans="1:5" ht="30" customHeight="1">
      <c r="A17" s="1"/>
      <c r="B17" s="1"/>
      <c r="C17" s="1"/>
      <c r="D17" s="1"/>
      <c r="E17" s="1"/>
    </row>
    <row r="18" spans="1:5" ht="44" customHeight="1">
      <c r="A18" s="1"/>
      <c r="B18" s="14" t="s">
        <v>23</v>
      </c>
      <c r="C18" s="14" t="s">
        <v>23</v>
      </c>
      <c r="D18" s="14" t="s">
        <v>23</v>
      </c>
      <c r="E18" s="1"/>
    </row>
    <row r="19" spans="1:5" ht="30" customHeight="1">
      <c r="A19" s="1"/>
      <c r="B19" s="1"/>
      <c r="C19" s="1"/>
      <c r="D19" s="1"/>
      <c r="E19" s="1"/>
    </row>
    <row r="20" spans="1:5" ht="44" customHeight="1">
      <c r="A20" s="1"/>
      <c r="B20" s="14" t="s">
        <v>24</v>
      </c>
      <c r="C20" s="14" t="s">
        <v>24</v>
      </c>
      <c r="D20" s="14" t="s">
        <v>24</v>
      </c>
      <c r="E20" s="1"/>
    </row>
    <row r="21" spans="1:5" ht="30" customHeight="1">
      <c r="A21" s="1"/>
      <c r="B21" s="1"/>
      <c r="C21" s="1"/>
      <c r="D21" s="1"/>
      <c r="E21" s="1"/>
    </row>
    <row r="22" spans="1:5" ht="44" customHeight="1">
      <c r="A22" s="1"/>
      <c r="B22" s="14" t="s">
        <v>25</v>
      </c>
      <c r="C22" s="14" t="s">
        <v>25</v>
      </c>
      <c r="D22" s="14" t="s">
        <v>25</v>
      </c>
      <c r="E22" s="1"/>
    </row>
    <row r="23" spans="1:5" ht="30" customHeight="1">
      <c r="A23" s="1"/>
      <c r="B23" s="1"/>
      <c r="C23" s="1"/>
      <c r="D23" s="1"/>
      <c r="E23" s="1"/>
    </row>
    <row r="24" spans="1:5" ht="30" customHeight="1">
      <c r="A24" s="1"/>
      <c r="B24" s="16" t="s">
        <v>26</v>
      </c>
      <c r="C24" s="16" t="s">
        <v>26</v>
      </c>
      <c r="D24" s="16" t="s">
        <v>26</v>
      </c>
      <c r="E24" s="1"/>
    </row>
    <row r="25" spans="1:5" ht="30" customHeight="1">
      <c r="A25" s="1"/>
      <c r="B25" s="1"/>
      <c r="C25" s="1"/>
      <c r="D25" s="1"/>
      <c r="E25" s="1"/>
    </row>
    <row r="26" spans="1:5" ht="30" customHeight="1">
      <c r="A26" s="1"/>
      <c r="B26" s="1"/>
      <c r="C26" s="1"/>
      <c r="D26" s="1"/>
      <c r="E26" s="1"/>
    </row>
  </sheetData>
  <mergeCells count="9">
    <mergeCell ref="B18:D18"/>
    <mergeCell ref="B20:D20"/>
    <mergeCell ref="B22:D22"/>
    <mergeCell ref="B24:D24"/>
    <mergeCell ref="B2:D2"/>
    <mergeCell ref="B3:D3"/>
    <mergeCell ref="B5:D5"/>
    <mergeCell ref="B7:D7"/>
    <mergeCell ref="B16:D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87E83"/>
  </sheetPr>
  <dimension ref="A1:E29"/>
  <sheetViews>
    <sheetView showGridLines="0" workbookViewId="0">
      <pane ySplit="5" topLeftCell="A6" activePane="bottomLeft" state="frozen"/>
      <selection pane="bottomLeft"/>
    </sheetView>
  </sheetViews>
  <sheetFormatPr baseColWidth="10" defaultColWidth="8.83203125" defaultRowHeight="14"/>
  <cols>
    <col min="1" max="1" width="3" customWidth="1"/>
    <col min="2" max="2" width="43" customWidth="1"/>
    <col min="3" max="3" width="24" customWidth="1"/>
    <col min="4" max="4" width="61" customWidth="1"/>
    <col min="5" max="5" width="3" customWidth="1"/>
  </cols>
  <sheetData>
    <row r="1" spans="1:5" ht="30" customHeight="1">
      <c r="A1" s="1"/>
      <c r="B1" s="1"/>
      <c r="C1" s="1"/>
      <c r="D1" s="1"/>
      <c r="E1" s="1"/>
    </row>
    <row r="2" spans="1:5" ht="40" customHeight="1">
      <c r="A2" s="1"/>
      <c r="B2" s="11" t="s">
        <v>27</v>
      </c>
      <c r="C2" s="11" t="s">
        <v>27</v>
      </c>
      <c r="D2" s="11" t="s">
        <v>27</v>
      </c>
      <c r="E2" s="1"/>
    </row>
    <row r="3" spans="1:5" ht="30" customHeight="1">
      <c r="A3" s="1"/>
      <c r="B3" s="12" t="s">
        <v>1</v>
      </c>
      <c r="C3" s="12" t="s">
        <v>1</v>
      </c>
      <c r="D3" s="12" t="s">
        <v>1</v>
      </c>
      <c r="E3" s="1"/>
    </row>
    <row r="4" spans="1:5" ht="30" customHeight="1">
      <c r="A4" s="1"/>
      <c r="B4" s="1"/>
      <c r="C4" s="1"/>
      <c r="D4" s="1"/>
      <c r="E4" s="1"/>
    </row>
    <row r="5" spans="1:5" ht="32" customHeight="1">
      <c r="A5" s="1"/>
      <c r="B5" s="3" t="s">
        <v>28</v>
      </c>
      <c r="C5" s="3" t="s">
        <v>29</v>
      </c>
      <c r="D5" s="3" t="s">
        <v>30</v>
      </c>
      <c r="E5" s="1"/>
    </row>
    <row r="6" spans="1:5" ht="55" customHeight="1">
      <c r="A6" s="1"/>
      <c r="B6" s="2" t="s">
        <v>31</v>
      </c>
      <c r="C6" s="4"/>
      <c r="D6" s="4"/>
      <c r="E6" s="1"/>
    </row>
    <row r="7" spans="1:5" ht="55" customHeight="1">
      <c r="A7" s="1"/>
      <c r="B7" s="2" t="s">
        <v>32</v>
      </c>
      <c r="C7" s="4"/>
      <c r="D7" s="4"/>
      <c r="E7" s="1"/>
    </row>
    <row r="8" spans="1:5" ht="55" customHeight="1">
      <c r="A8" s="1"/>
      <c r="B8" s="2" t="s">
        <v>33</v>
      </c>
      <c r="C8" s="4"/>
      <c r="D8" s="4"/>
      <c r="E8" s="1"/>
    </row>
    <row r="9" spans="1:5" ht="55" customHeight="1">
      <c r="A9" s="1"/>
      <c r="B9" s="2" t="s">
        <v>34</v>
      </c>
      <c r="C9" s="4"/>
      <c r="D9" s="4"/>
      <c r="E9" s="1"/>
    </row>
    <row r="10" spans="1:5" ht="55" customHeight="1">
      <c r="A10" s="1"/>
      <c r="B10" s="2" t="s">
        <v>35</v>
      </c>
      <c r="C10" s="4"/>
      <c r="D10" s="4"/>
      <c r="E10" s="1"/>
    </row>
    <row r="11" spans="1:5" ht="55" customHeight="1">
      <c r="A11" s="1"/>
      <c r="B11" s="2" t="s">
        <v>36</v>
      </c>
      <c r="C11" s="4"/>
      <c r="D11" s="4"/>
      <c r="E11" s="1"/>
    </row>
    <row r="12" spans="1:5" ht="55" customHeight="1">
      <c r="A12" s="1"/>
      <c r="B12" s="2" t="s">
        <v>37</v>
      </c>
      <c r="C12" s="4"/>
      <c r="D12" s="4"/>
      <c r="E12" s="1"/>
    </row>
    <row r="13" spans="1:5" ht="55" customHeight="1">
      <c r="A13" s="1"/>
      <c r="B13" s="2" t="s">
        <v>38</v>
      </c>
      <c r="C13" s="4"/>
      <c r="D13" s="4"/>
      <c r="E13" s="1"/>
    </row>
    <row r="14" spans="1:5" ht="55" customHeight="1">
      <c r="A14" s="1"/>
      <c r="B14" s="2" t="s">
        <v>39</v>
      </c>
      <c r="C14" s="4"/>
      <c r="D14" s="4"/>
      <c r="E14" s="1"/>
    </row>
    <row r="15" spans="1:5" ht="55" customHeight="1">
      <c r="A15" s="1"/>
      <c r="B15" s="2" t="s">
        <v>40</v>
      </c>
      <c r="C15" s="4"/>
      <c r="D15" s="4"/>
      <c r="E15" s="1"/>
    </row>
    <row r="16" spans="1:5" ht="55" customHeight="1">
      <c r="A16" s="1"/>
      <c r="B16" s="2" t="s">
        <v>41</v>
      </c>
      <c r="C16" s="4"/>
      <c r="D16" s="4"/>
      <c r="E16" s="1"/>
    </row>
    <row r="17" spans="1:5" ht="55" customHeight="1">
      <c r="A17" s="1"/>
      <c r="B17" s="2" t="s">
        <v>42</v>
      </c>
      <c r="C17" s="4"/>
      <c r="D17" s="4"/>
      <c r="E17" s="1"/>
    </row>
    <row r="18" spans="1:5" ht="55" customHeight="1">
      <c r="A18" s="1"/>
      <c r="B18" s="2" t="s">
        <v>43</v>
      </c>
      <c r="C18" s="4"/>
      <c r="D18" s="4"/>
      <c r="E18" s="1"/>
    </row>
    <row r="19" spans="1:5" ht="55" customHeight="1">
      <c r="A19" s="1"/>
      <c r="B19" s="2" t="s">
        <v>44</v>
      </c>
      <c r="C19" s="4"/>
      <c r="D19" s="4"/>
      <c r="E19" s="1"/>
    </row>
    <row r="20" spans="1:5" ht="55" customHeight="1">
      <c r="A20" s="1"/>
      <c r="B20" s="2" t="s">
        <v>45</v>
      </c>
      <c r="C20" s="4"/>
      <c r="D20" s="4"/>
      <c r="E20" s="1"/>
    </row>
    <row r="21" spans="1:5" ht="55" customHeight="1">
      <c r="A21" s="1"/>
      <c r="B21" s="2" t="s">
        <v>46</v>
      </c>
      <c r="C21" s="4"/>
      <c r="D21" s="4"/>
      <c r="E21" s="1"/>
    </row>
    <row r="22" spans="1:5" ht="55" customHeight="1">
      <c r="A22" s="1"/>
      <c r="B22" s="2" t="s">
        <v>47</v>
      </c>
      <c r="C22" s="4"/>
      <c r="D22" s="4"/>
      <c r="E22" s="1"/>
    </row>
    <row r="23" spans="1:5" ht="30" customHeight="1">
      <c r="A23" s="1"/>
      <c r="B23" s="1"/>
      <c r="C23" s="1"/>
      <c r="D23" s="1"/>
      <c r="E23" s="1"/>
    </row>
    <row r="24" spans="1:5" ht="44" customHeight="1">
      <c r="A24" s="1"/>
      <c r="B24" s="14" t="s">
        <v>48</v>
      </c>
      <c r="C24" s="14" t="s">
        <v>48</v>
      </c>
      <c r="D24" s="14" t="s">
        <v>48</v>
      </c>
      <c r="E24" s="1"/>
    </row>
    <row r="25" spans="1:5" ht="30" customHeight="1">
      <c r="A25" s="1"/>
      <c r="B25" s="1"/>
      <c r="C25" s="1"/>
      <c r="D25" s="1"/>
      <c r="E25" s="1"/>
    </row>
    <row r="26" spans="1:5" ht="44" customHeight="1">
      <c r="A26" s="1"/>
      <c r="B26" s="14" t="s">
        <v>49</v>
      </c>
      <c r="C26" s="14" t="s">
        <v>49</v>
      </c>
      <c r="D26" s="14" t="s">
        <v>49</v>
      </c>
      <c r="E26" s="1"/>
    </row>
    <row r="27" spans="1:5" ht="30" customHeight="1">
      <c r="A27" s="1"/>
      <c r="B27" s="1"/>
      <c r="C27" s="1"/>
      <c r="D27" s="1"/>
      <c r="E27" s="1"/>
    </row>
    <row r="28" spans="1:5" ht="30" customHeight="1">
      <c r="A28" s="1"/>
      <c r="B28" s="1"/>
      <c r="C28" s="1"/>
      <c r="D28" s="1"/>
      <c r="E28" s="1"/>
    </row>
    <row r="29" spans="1:5" ht="30" customHeight="1">
      <c r="A29" s="1"/>
      <c r="B29" s="1"/>
      <c r="C29" s="1"/>
      <c r="D29" s="1"/>
      <c r="E29" s="1"/>
    </row>
  </sheetData>
  <mergeCells count="4">
    <mergeCell ref="B2:D2"/>
    <mergeCell ref="B3:D3"/>
    <mergeCell ref="B24:D24"/>
    <mergeCell ref="B26:D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7E83"/>
  </sheetPr>
  <dimension ref="A1:E30"/>
  <sheetViews>
    <sheetView showGridLines="0" workbookViewId="0"/>
  </sheetViews>
  <sheetFormatPr baseColWidth="10" defaultColWidth="8.83203125" defaultRowHeight="14"/>
  <cols>
    <col min="1" max="1" width="3" customWidth="1"/>
    <col min="2" max="2" width="43" customWidth="1"/>
    <col min="3" max="3" width="24" customWidth="1"/>
    <col min="4" max="4" width="61" customWidth="1"/>
    <col min="5" max="5" width="3" customWidth="1"/>
  </cols>
  <sheetData>
    <row r="1" spans="1:5" ht="30" customHeight="1">
      <c r="A1" s="1"/>
      <c r="B1" s="1"/>
      <c r="C1" s="1"/>
      <c r="D1" s="1"/>
      <c r="E1" s="1"/>
    </row>
    <row r="2" spans="1:5" ht="40" customHeight="1">
      <c r="A2" s="1"/>
      <c r="B2" s="11" t="s">
        <v>50</v>
      </c>
      <c r="C2" s="11" t="s">
        <v>50</v>
      </c>
      <c r="D2" s="11" t="s">
        <v>50</v>
      </c>
      <c r="E2" s="1"/>
    </row>
    <row r="3" spans="1:5" ht="30" customHeight="1">
      <c r="A3" s="1"/>
      <c r="B3" s="12" t="s">
        <v>1</v>
      </c>
      <c r="C3" s="12" t="s">
        <v>1</v>
      </c>
      <c r="D3" s="12" t="s">
        <v>1</v>
      </c>
      <c r="E3" s="1"/>
    </row>
    <row r="4" spans="1:5" ht="30" customHeight="1">
      <c r="A4" s="1"/>
      <c r="B4" s="1"/>
      <c r="C4" s="1"/>
      <c r="D4" s="1"/>
      <c r="E4" s="1"/>
    </row>
    <row r="5" spans="1:5" ht="32" customHeight="1">
      <c r="A5" s="1"/>
      <c r="B5" s="3" t="s">
        <v>51</v>
      </c>
      <c r="C5" s="3" t="s">
        <v>52</v>
      </c>
      <c r="D5" s="3" t="s">
        <v>53</v>
      </c>
      <c r="E5" s="1"/>
    </row>
    <row r="6" spans="1:5" ht="43" customHeight="1">
      <c r="A6" s="1"/>
      <c r="B6" s="2" t="s">
        <v>54</v>
      </c>
      <c r="C6" s="5">
        <v>10000</v>
      </c>
      <c r="D6" s="2" t="s">
        <v>55</v>
      </c>
      <c r="E6" s="1"/>
    </row>
    <row r="7" spans="1:5" ht="43" customHeight="1">
      <c r="A7" s="1"/>
      <c r="B7" s="2" t="s">
        <v>56</v>
      </c>
      <c r="C7" s="6">
        <v>2E-3</v>
      </c>
      <c r="D7" s="2" t="s">
        <v>57</v>
      </c>
      <c r="E7" s="1"/>
    </row>
    <row r="8" spans="1:5" ht="43" customHeight="1">
      <c r="A8" s="1"/>
      <c r="B8" s="2" t="s">
        <v>58</v>
      </c>
      <c r="C8" s="6">
        <v>6.0000000000000001E-3</v>
      </c>
      <c r="D8" s="2" t="s">
        <v>59</v>
      </c>
      <c r="E8" s="1"/>
    </row>
    <row r="9" spans="1:5" ht="43" customHeight="1">
      <c r="A9" s="1"/>
      <c r="B9" s="2" t="s">
        <v>60</v>
      </c>
      <c r="C9" s="7">
        <f>IF(AND(COUNT(C6:C8)=3,C6&gt;=0,C7&gt;=0,C7&lt;=1,C8&gt;=0,C8&lt;=1),C6*C7,"Check inputs")</f>
        <v>20</v>
      </c>
      <c r="D9" s="2" t="s">
        <v>61</v>
      </c>
      <c r="E9" s="1"/>
    </row>
    <row r="10" spans="1:5" ht="43" customHeight="1">
      <c r="A10" s="1"/>
      <c r="B10" s="2" t="s">
        <v>62</v>
      </c>
      <c r="C10" s="7">
        <f>IF(AND(COUNT(C6:C8)=3,C6&gt;=0,C7&gt;=0,C7&lt;=1,C8&gt;=0,C8&lt;=1),C6*C8,"Check inputs")</f>
        <v>60</v>
      </c>
      <c r="D10" s="2" t="s">
        <v>63</v>
      </c>
      <c r="E10" s="1"/>
    </row>
    <row r="11" spans="1:5" ht="43" customHeight="1">
      <c r="A11" s="1"/>
      <c r="B11" s="2" t="s">
        <v>64</v>
      </c>
      <c r="C11" s="7">
        <f>IF(AND(COUNT(C6:C8)=3,C6&gt;=0,C7&gt;=0,C7&lt;=1,C8&gt;=0,C8&lt;=1),C6*(C8-C7),"Check inputs")</f>
        <v>40</v>
      </c>
      <c r="D11" s="2" t="s">
        <v>65</v>
      </c>
      <c r="E11" s="1"/>
    </row>
    <row r="12" spans="1:5" ht="30" customHeight="1">
      <c r="A12" s="1"/>
      <c r="B12" s="1"/>
      <c r="C12" s="1"/>
      <c r="D12" s="1"/>
      <c r="E12" s="1"/>
    </row>
    <row r="13" spans="1:5" ht="30" customHeight="1">
      <c r="A13" s="1"/>
      <c r="B13" s="1"/>
      <c r="C13" s="1"/>
      <c r="D13" s="1"/>
      <c r="E13" s="1"/>
    </row>
    <row r="14" spans="1:5" ht="32" customHeight="1">
      <c r="A14" s="1"/>
      <c r="B14" s="3" t="s">
        <v>66</v>
      </c>
      <c r="C14" s="3" t="s">
        <v>52</v>
      </c>
      <c r="D14" s="3" t="s">
        <v>67</v>
      </c>
      <c r="E14" s="1"/>
    </row>
    <row r="15" spans="1:5" ht="43" customHeight="1">
      <c r="A15" s="1"/>
      <c r="B15" s="2" t="s">
        <v>68</v>
      </c>
      <c r="C15" s="5">
        <v>100</v>
      </c>
      <c r="D15" s="2" t="s">
        <v>69</v>
      </c>
      <c r="E15" s="1"/>
    </row>
    <row r="16" spans="1:5" ht="43" customHeight="1">
      <c r="A16" s="1"/>
      <c r="B16" s="2" t="s">
        <v>70</v>
      </c>
      <c r="C16" s="5">
        <v>2</v>
      </c>
      <c r="D16" s="2" t="s">
        <v>71</v>
      </c>
      <c r="E16" s="1"/>
    </row>
    <row r="17" spans="1:5" ht="43" customHeight="1">
      <c r="A17" s="1"/>
      <c r="B17" s="2" t="s">
        <v>72</v>
      </c>
      <c r="C17" s="6">
        <v>0</v>
      </c>
      <c r="D17" s="2" t="s">
        <v>73</v>
      </c>
      <c r="E17" s="1"/>
    </row>
    <row r="18" spans="1:5" ht="43" customHeight="1">
      <c r="A18" s="1"/>
      <c r="B18" s="2" t="s">
        <v>74</v>
      </c>
      <c r="C18" s="8">
        <f>IF(AND(COUNT(C15:C17)=3,C15&gt;0,C16&gt;=0,C17&gt;=0,C17&lt;=1),C16/C15,"Check inputs")</f>
        <v>0.02</v>
      </c>
      <c r="D18" s="2" t="s">
        <v>75</v>
      </c>
      <c r="E18" s="1"/>
    </row>
    <row r="19" spans="1:5" ht="43" customHeight="1">
      <c r="A19" s="1"/>
      <c r="B19" s="2" t="s">
        <v>76</v>
      </c>
      <c r="C19" s="7">
        <f>IF(AND(COUNT(C15:C17)=3,C15&gt;0,C16&gt;=0,C17&gt;=0,C17&lt;=1),C15*C17,"Check inputs")</f>
        <v>0</v>
      </c>
      <c r="D19" s="2" t="s">
        <v>77</v>
      </c>
      <c r="E19" s="1"/>
    </row>
    <row r="20" spans="1:5" ht="43" customHeight="1">
      <c r="A20" s="1"/>
      <c r="B20" s="2" t="s">
        <v>78</v>
      </c>
      <c r="C20" s="7">
        <f>IF(AND(COUNT(C15:C17)=3,C15&gt;0,C16&gt;=0,C17&gt;=0,C17&lt;=1),C16+C15*C17,"Check inputs")</f>
        <v>2</v>
      </c>
      <c r="D20" s="2" t="s">
        <v>79</v>
      </c>
      <c r="E20" s="1"/>
    </row>
    <row r="21" spans="1:5" ht="30" customHeight="1">
      <c r="A21" s="1"/>
      <c r="B21" s="1"/>
      <c r="C21" s="1"/>
      <c r="D21" s="1"/>
      <c r="E21" s="1"/>
    </row>
    <row r="22" spans="1:5" ht="30" customHeight="1">
      <c r="A22" s="1"/>
      <c r="B22" s="1"/>
      <c r="C22" s="1"/>
      <c r="D22" s="1"/>
      <c r="E22" s="1"/>
    </row>
    <row r="23" spans="1:5" ht="44" customHeight="1">
      <c r="A23" s="1"/>
      <c r="B23" s="14" t="s">
        <v>80</v>
      </c>
      <c r="C23" s="14" t="s">
        <v>80</v>
      </c>
      <c r="D23" s="14" t="s">
        <v>80</v>
      </c>
      <c r="E23" s="1"/>
    </row>
    <row r="24" spans="1:5" ht="30" customHeight="1">
      <c r="A24" s="1"/>
      <c r="B24" s="1"/>
      <c r="C24" s="1"/>
      <c r="D24" s="1"/>
      <c r="E24" s="1"/>
    </row>
    <row r="25" spans="1:5" ht="44" customHeight="1">
      <c r="A25" s="1"/>
      <c r="B25" s="14" t="s">
        <v>81</v>
      </c>
      <c r="C25" s="14" t="s">
        <v>81</v>
      </c>
      <c r="D25" s="14" t="s">
        <v>81</v>
      </c>
      <c r="E25" s="1"/>
    </row>
    <row r="26" spans="1:5" ht="30" customHeight="1">
      <c r="A26" s="1"/>
      <c r="B26" s="1"/>
      <c r="C26" s="1"/>
      <c r="D26" s="1"/>
      <c r="E26" s="1"/>
    </row>
    <row r="27" spans="1:5" ht="44" customHeight="1">
      <c r="A27" s="1"/>
      <c r="B27" s="14" t="s">
        <v>82</v>
      </c>
      <c r="C27" s="14" t="s">
        <v>82</v>
      </c>
      <c r="D27" s="14" t="s">
        <v>82</v>
      </c>
      <c r="E27" s="1"/>
    </row>
    <row r="28" spans="1:5" ht="30" customHeight="1">
      <c r="A28" s="1"/>
      <c r="B28" s="1"/>
      <c r="C28" s="1"/>
      <c r="D28" s="1"/>
      <c r="E28" s="1"/>
    </row>
    <row r="29" spans="1:5" ht="30" customHeight="1">
      <c r="A29" s="1"/>
      <c r="B29" s="1"/>
      <c r="C29" s="1"/>
      <c r="D29" s="1"/>
      <c r="E29" s="1"/>
    </row>
    <row r="30" spans="1:5" ht="30" customHeight="1">
      <c r="A30" s="1"/>
      <c r="B30" s="1"/>
      <c r="C30" s="1"/>
      <c r="D30" s="1"/>
      <c r="E30" s="1"/>
    </row>
  </sheetData>
  <mergeCells count="5">
    <mergeCell ref="B2:D2"/>
    <mergeCell ref="B3:D3"/>
    <mergeCell ref="B23:D23"/>
    <mergeCell ref="B25:D25"/>
    <mergeCell ref="B27:D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87E83"/>
  </sheetPr>
  <dimension ref="A1:E32"/>
  <sheetViews>
    <sheetView showGridLines="0" workbookViewId="0">
      <selection activeCell="C16" sqref="C16"/>
    </sheetView>
  </sheetViews>
  <sheetFormatPr baseColWidth="10" defaultColWidth="8.83203125" defaultRowHeight="14"/>
  <cols>
    <col min="1" max="1" width="3" customWidth="1"/>
    <col min="2" max="2" width="43" customWidth="1"/>
    <col min="3" max="3" width="24" customWidth="1"/>
    <col min="4" max="4" width="61" customWidth="1"/>
    <col min="5" max="5" width="3" customWidth="1"/>
  </cols>
  <sheetData>
    <row r="1" spans="1:5" ht="30" customHeight="1">
      <c r="A1" s="1"/>
      <c r="B1" s="1"/>
      <c r="C1" s="1"/>
      <c r="D1" s="1"/>
      <c r="E1" s="1"/>
    </row>
    <row r="2" spans="1:5" ht="40" customHeight="1">
      <c r="A2" s="1"/>
      <c r="B2" s="11" t="s">
        <v>83</v>
      </c>
      <c r="C2" s="11" t="s">
        <v>83</v>
      </c>
      <c r="D2" s="11" t="s">
        <v>83</v>
      </c>
      <c r="E2" s="1"/>
    </row>
    <row r="3" spans="1:5" ht="30" customHeight="1">
      <c r="A3" s="1"/>
      <c r="B3" s="12" t="s">
        <v>1</v>
      </c>
      <c r="C3" s="12" t="s">
        <v>1</v>
      </c>
      <c r="D3" s="12" t="s">
        <v>1</v>
      </c>
      <c r="E3" s="1"/>
    </row>
    <row r="4" spans="1:5" ht="30" customHeight="1">
      <c r="A4" s="1"/>
      <c r="B4" s="1"/>
      <c r="C4" s="1"/>
      <c r="D4" s="1"/>
      <c r="E4" s="1"/>
    </row>
    <row r="5" spans="1:5" ht="32" customHeight="1">
      <c r="A5" s="1"/>
      <c r="B5" s="3" t="s">
        <v>84</v>
      </c>
      <c r="C5" s="3" t="s">
        <v>85</v>
      </c>
      <c r="D5" s="3" t="s">
        <v>86</v>
      </c>
      <c r="E5" s="1"/>
    </row>
    <row r="6" spans="1:5" ht="43" customHeight="1">
      <c r="A6" s="1"/>
      <c r="B6" s="2" t="s">
        <v>87</v>
      </c>
      <c r="C6" s="6">
        <v>0.12</v>
      </c>
      <c r="D6" s="2" t="s">
        <v>88</v>
      </c>
      <c r="E6" s="1"/>
    </row>
    <row r="7" spans="1:5" ht="43" customHeight="1">
      <c r="A7" s="1"/>
      <c r="B7" s="2" t="s">
        <v>89</v>
      </c>
      <c r="C7" s="6">
        <v>0.08</v>
      </c>
      <c r="D7" s="2" t="s">
        <v>88</v>
      </c>
      <c r="E7" s="1"/>
    </row>
    <row r="8" spans="1:5" ht="43" customHeight="1">
      <c r="A8" s="1"/>
      <c r="B8" s="2" t="s">
        <v>90</v>
      </c>
      <c r="C8" s="6">
        <v>0.06</v>
      </c>
      <c r="D8" s="2" t="s">
        <v>88</v>
      </c>
      <c r="E8" s="1"/>
    </row>
    <row r="9" spans="1:5" ht="43" customHeight="1">
      <c r="A9" s="1"/>
      <c r="B9" s="2" t="s">
        <v>91</v>
      </c>
      <c r="C9" s="6">
        <v>0.05</v>
      </c>
      <c r="D9" s="2" t="s">
        <v>88</v>
      </c>
      <c r="E9" s="1"/>
    </row>
    <row r="10" spans="1:5" ht="43" customHeight="1">
      <c r="A10" s="1"/>
      <c r="B10" s="2" t="s">
        <v>92</v>
      </c>
      <c r="C10" s="6">
        <v>0.04</v>
      </c>
      <c r="D10" s="2" t="s">
        <v>88</v>
      </c>
      <c r="E10" s="1"/>
    </row>
    <row r="11" spans="1:5" ht="43" customHeight="1">
      <c r="A11" s="1"/>
      <c r="B11" s="2" t="s">
        <v>93</v>
      </c>
      <c r="C11" s="8">
        <f>IF(AND(COUNT(C6:C10)=5,MIN(C6:C10)&gt;=0,MAX(C6:C10)&lt;=1,SUM(C6:C10)&lt;=1),SUM(C6:C10),"Check weights")</f>
        <v>0.35</v>
      </c>
      <c r="D11" s="2" t="s">
        <v>94</v>
      </c>
      <c r="E11" s="1"/>
    </row>
    <row r="12" spans="1:5" ht="43" customHeight="1">
      <c r="A12" s="1"/>
      <c r="B12" s="2" t="s">
        <v>95</v>
      </c>
      <c r="C12" s="8">
        <f>IF(AND(COUNT(C6:C10)=5,MIN(C6:C10)&gt;=0,MAX(C6:C10)&lt;=1,SUM(C6:C10)&lt;=1),1-SUM(C6:C10),"Check weights")</f>
        <v>0.65</v>
      </c>
      <c r="D12" s="2" t="s">
        <v>96</v>
      </c>
      <c r="E12" s="1"/>
    </row>
    <row r="13" spans="1:5" ht="30" customHeight="1">
      <c r="A13" s="1"/>
      <c r="B13" s="1"/>
      <c r="C13" s="1"/>
      <c r="D13" s="1"/>
      <c r="E13" s="1"/>
    </row>
    <row r="14" spans="1:5" ht="30" customHeight="1">
      <c r="A14" s="1"/>
      <c r="B14" s="1"/>
      <c r="C14" s="1"/>
      <c r="D14" s="1"/>
      <c r="E14" s="1"/>
    </row>
    <row r="15" spans="1:5" ht="32" customHeight="1">
      <c r="A15" s="1"/>
      <c r="B15" s="3" t="s">
        <v>97</v>
      </c>
      <c r="C15" s="3" t="s">
        <v>52</v>
      </c>
      <c r="D15" s="3" t="s">
        <v>98</v>
      </c>
      <c r="E15" s="1"/>
    </row>
    <row r="16" spans="1:5" ht="43" customHeight="1">
      <c r="A16" s="1"/>
      <c r="B16" s="2" t="s">
        <v>99</v>
      </c>
      <c r="C16" s="6">
        <v>0.5</v>
      </c>
      <c r="D16" s="2" t="s">
        <v>100</v>
      </c>
      <c r="E16" s="1"/>
    </row>
    <row r="17" spans="1:5" ht="43" customHeight="1">
      <c r="A17" s="1"/>
      <c r="B17" s="2" t="s">
        <v>101</v>
      </c>
      <c r="C17" s="8">
        <f>IF(AND(ISNUMBER(C16),C16&gt;=0,C16&lt;=1),1-C16,"Check allocation")</f>
        <v>0.5</v>
      </c>
      <c r="D17" s="2" t="s">
        <v>102</v>
      </c>
      <c r="E17" s="1"/>
    </row>
    <row r="18" spans="1:5" ht="43" customHeight="1">
      <c r="A18" s="1"/>
      <c r="B18" s="2" t="s">
        <v>103</v>
      </c>
      <c r="C18" s="8">
        <f>IF(AND(COUNT(C6:C10)=5,MIN(C6:C10)&gt;=0,MAX(C6:C10)&lt;=1,SUM(C6:C10)&lt;=1),C6,"Check weights")</f>
        <v>0.12</v>
      </c>
      <c r="D18" s="2" t="s">
        <v>104</v>
      </c>
      <c r="E18" s="1"/>
    </row>
    <row r="19" spans="1:5" ht="43" customHeight="1">
      <c r="A19" s="1"/>
      <c r="B19" s="2" t="s">
        <v>105</v>
      </c>
      <c r="C19" s="6">
        <v>0.2</v>
      </c>
      <c r="D19" s="2" t="s">
        <v>106</v>
      </c>
      <c r="E19" s="1"/>
    </row>
    <row r="20" spans="1:5" ht="43" customHeight="1">
      <c r="A20" s="1"/>
      <c r="B20" s="2" t="s">
        <v>107</v>
      </c>
      <c r="C20" s="8">
        <f>IF(AND(AND(ISNUMBER(C16),C16&gt;=0,C16&lt;=1),AND(COUNT(C6:C10)=5,MIN(C6:C10)&gt;=0,MAX(C6:C10)&lt;=1,SUM(C6:C10)&lt;=1),ISNUMBER(C19),C19&gt;=0,C19&lt;=1),C16*C6+(1-C16)*C19,"Check inputs")</f>
        <v>0.16</v>
      </c>
      <c r="D20" s="2" t="s">
        <v>108</v>
      </c>
      <c r="E20" s="1"/>
    </row>
    <row r="21" spans="1:5" ht="30" customHeight="1">
      <c r="A21" s="1"/>
      <c r="B21" s="1"/>
      <c r="C21" s="1"/>
      <c r="D21" s="1"/>
      <c r="E21" s="1"/>
    </row>
    <row r="22" spans="1:5" ht="30" customHeight="1">
      <c r="A22" s="1"/>
      <c r="B22" s="1"/>
      <c r="C22" s="1"/>
      <c r="D22" s="1"/>
      <c r="E22" s="1"/>
    </row>
    <row r="23" spans="1:5" ht="44" customHeight="1">
      <c r="A23" s="1"/>
      <c r="B23" s="14" t="s">
        <v>109</v>
      </c>
      <c r="C23" s="14" t="s">
        <v>109</v>
      </c>
      <c r="D23" s="14" t="s">
        <v>109</v>
      </c>
      <c r="E23" s="1"/>
    </row>
    <row r="24" spans="1:5" ht="30" customHeight="1">
      <c r="A24" s="1"/>
      <c r="B24" s="1"/>
      <c r="C24" s="1"/>
      <c r="D24" s="1"/>
      <c r="E24" s="1"/>
    </row>
    <row r="25" spans="1:5" ht="44" customHeight="1">
      <c r="A25" s="1"/>
      <c r="B25" s="14" t="s">
        <v>110</v>
      </c>
      <c r="C25" s="14" t="s">
        <v>110</v>
      </c>
      <c r="D25" s="14" t="s">
        <v>110</v>
      </c>
      <c r="E25" s="1"/>
    </row>
    <row r="26" spans="1:5" ht="30" customHeight="1">
      <c r="A26" s="1"/>
      <c r="B26" s="1"/>
      <c r="C26" s="1"/>
      <c r="D26" s="1"/>
      <c r="E26" s="1"/>
    </row>
    <row r="27" spans="1:5" ht="44" customHeight="1">
      <c r="A27" s="1"/>
      <c r="B27" s="14" t="s">
        <v>111</v>
      </c>
      <c r="C27" s="14" t="s">
        <v>111</v>
      </c>
      <c r="D27" s="14" t="s">
        <v>111</v>
      </c>
      <c r="E27" s="1"/>
    </row>
    <row r="28" spans="1:5" ht="30" customHeight="1">
      <c r="A28" s="1"/>
      <c r="B28" s="1"/>
      <c r="C28" s="1"/>
      <c r="D28" s="1"/>
      <c r="E28" s="1"/>
    </row>
    <row r="29" spans="1:5" ht="30" customHeight="1">
      <c r="A29" s="1"/>
      <c r="B29" s="1"/>
      <c r="C29" s="1"/>
      <c r="D29" s="1"/>
      <c r="E29" s="1"/>
    </row>
    <row r="30" spans="1:5" ht="30" customHeight="1">
      <c r="A30" s="1"/>
      <c r="B30" s="1"/>
      <c r="C30" s="1"/>
      <c r="D30" s="1"/>
      <c r="E30" s="1"/>
    </row>
    <row r="31" spans="1:5" ht="30" customHeight="1">
      <c r="A31" s="1"/>
      <c r="B31" s="1"/>
      <c r="C31" s="1"/>
      <c r="D31" s="1"/>
      <c r="E31" s="1"/>
    </row>
    <row r="32" spans="1:5" ht="30" customHeight="1">
      <c r="A32" s="1"/>
      <c r="B32" s="1"/>
      <c r="C32" s="1"/>
      <c r="D32" s="1"/>
      <c r="E32" s="1"/>
    </row>
  </sheetData>
  <mergeCells count="5">
    <mergeCell ref="B2:D2"/>
    <mergeCell ref="B3:D3"/>
    <mergeCell ref="B23:D23"/>
    <mergeCell ref="B25:D25"/>
    <mergeCell ref="B27:D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7E83"/>
  </sheetPr>
  <dimension ref="A1:E25"/>
  <sheetViews>
    <sheetView showGridLines="0" workbookViewId="0"/>
  </sheetViews>
  <sheetFormatPr baseColWidth="10" defaultColWidth="8.83203125" defaultRowHeight="14"/>
  <cols>
    <col min="1" max="1" width="3" customWidth="1"/>
    <col min="2" max="2" width="43" customWidth="1"/>
    <col min="3" max="3" width="24" customWidth="1"/>
    <col min="4" max="4" width="61" customWidth="1"/>
    <col min="5" max="5" width="3" customWidth="1"/>
  </cols>
  <sheetData>
    <row r="1" spans="1:5" ht="30" customHeight="1">
      <c r="A1" s="1"/>
      <c r="B1" s="1"/>
      <c r="C1" s="1"/>
      <c r="D1" s="1"/>
      <c r="E1" s="1"/>
    </row>
    <row r="2" spans="1:5" ht="40" customHeight="1">
      <c r="A2" s="1"/>
      <c r="B2" s="11" t="s">
        <v>112</v>
      </c>
      <c r="C2" s="11" t="s">
        <v>112</v>
      </c>
      <c r="D2" s="11" t="s">
        <v>112</v>
      </c>
      <c r="E2" s="1"/>
    </row>
    <row r="3" spans="1:5" ht="30" customHeight="1">
      <c r="A3" s="1"/>
      <c r="B3" s="12" t="s">
        <v>1</v>
      </c>
      <c r="C3" s="12" t="s">
        <v>1</v>
      </c>
      <c r="D3" s="12" t="s">
        <v>1</v>
      </c>
      <c r="E3" s="1"/>
    </row>
    <row r="4" spans="1:5" ht="30" customHeight="1">
      <c r="A4" s="1"/>
      <c r="B4" s="1"/>
      <c r="C4" s="1"/>
      <c r="D4" s="1"/>
      <c r="E4" s="1"/>
    </row>
    <row r="5" spans="1:5" ht="32" customHeight="1">
      <c r="A5" s="1"/>
      <c r="B5" s="3" t="s">
        <v>113</v>
      </c>
      <c r="C5" s="3" t="s">
        <v>52</v>
      </c>
      <c r="D5" s="3" t="s">
        <v>114</v>
      </c>
      <c r="E5" s="1"/>
    </row>
    <row r="6" spans="1:5" ht="43" customHeight="1">
      <c r="A6" s="1"/>
      <c r="B6" s="2" t="s">
        <v>115</v>
      </c>
      <c r="C6" s="5">
        <v>100</v>
      </c>
      <c r="D6" s="2" t="s">
        <v>116</v>
      </c>
      <c r="E6" s="1"/>
    </row>
    <row r="7" spans="1:5" ht="43" customHeight="1">
      <c r="A7" s="1"/>
      <c r="B7" s="2" t="s">
        <v>117</v>
      </c>
      <c r="C7" s="6">
        <v>0.1</v>
      </c>
      <c r="D7" s="2" t="s">
        <v>118</v>
      </c>
      <c r="E7" s="1"/>
    </row>
    <row r="8" spans="1:5" ht="43" customHeight="1">
      <c r="A8" s="1"/>
      <c r="B8" s="2" t="s">
        <v>119</v>
      </c>
      <c r="C8" s="6">
        <v>-0.1</v>
      </c>
      <c r="D8" s="2" t="s">
        <v>120</v>
      </c>
      <c r="E8" s="1"/>
    </row>
    <row r="9" spans="1:5" ht="43" customHeight="1">
      <c r="A9" s="1"/>
      <c r="B9" s="2" t="s">
        <v>121</v>
      </c>
      <c r="C9" s="7">
        <f>IF(AND(COUNT(C6:C8)=3,C6&gt;0,C7&gt;=-1,C8&gt;=-1),C6*(1+C7)*(1+C8),"Check inputs")</f>
        <v>99.000000000000014</v>
      </c>
      <c r="D9" s="2" t="s">
        <v>122</v>
      </c>
      <c r="E9" s="1"/>
    </row>
    <row r="10" spans="1:5" ht="43" customHeight="1">
      <c r="A10" s="1"/>
      <c r="B10" s="2" t="s">
        <v>123</v>
      </c>
      <c r="C10" s="8">
        <f>IF(AND(COUNT(C6:C8)=3,C6&gt;0,C7&gt;=-1,C8&gt;=-1),(1+C7)*(1+C8)-1,"Check inputs")</f>
        <v>-9.9999999999998979E-3</v>
      </c>
      <c r="D10" s="2" t="s">
        <v>124</v>
      </c>
      <c r="E10" s="1"/>
    </row>
    <row r="11" spans="1:5" ht="43" customHeight="1">
      <c r="A11" s="1"/>
      <c r="B11" s="2" t="s">
        <v>125</v>
      </c>
      <c r="C11" s="7">
        <f>IF(AND(COUNT(C6:C8)=3,C6&gt;0,C7&gt;=-1,C8&gt;=-1),C6*((1+C7)*(1+C8)-1),"Check inputs")</f>
        <v>-0.99999999999998979</v>
      </c>
      <c r="D11" s="2" t="s">
        <v>126</v>
      </c>
      <c r="E11" s="1"/>
    </row>
    <row r="12" spans="1:5" ht="30" customHeight="1">
      <c r="A12" s="1"/>
      <c r="B12" s="1"/>
      <c r="C12" s="1"/>
      <c r="D12" s="1"/>
      <c r="E12" s="1"/>
    </row>
    <row r="13" spans="1:5" ht="30" customHeight="1">
      <c r="A13" s="1"/>
      <c r="B13" s="1"/>
      <c r="C13" s="1"/>
      <c r="D13" s="1"/>
      <c r="E13" s="1"/>
    </row>
    <row r="14" spans="1:5" ht="44" customHeight="1">
      <c r="A14" s="1"/>
      <c r="B14" s="14" t="s">
        <v>127</v>
      </c>
      <c r="C14" s="14" t="s">
        <v>127</v>
      </c>
      <c r="D14" s="14" t="s">
        <v>127</v>
      </c>
      <c r="E14" s="1"/>
    </row>
    <row r="15" spans="1:5" ht="30" customHeight="1">
      <c r="A15" s="1"/>
      <c r="B15" s="1"/>
      <c r="C15" s="1"/>
      <c r="D15" s="1"/>
      <c r="E15" s="1"/>
    </row>
    <row r="16" spans="1:5" ht="44" customHeight="1">
      <c r="A16" s="1"/>
      <c r="B16" s="14" t="s">
        <v>128</v>
      </c>
      <c r="C16" s="14" t="s">
        <v>128</v>
      </c>
      <c r="D16" s="14" t="s">
        <v>128</v>
      </c>
      <c r="E16" s="1"/>
    </row>
    <row r="17" spans="1:5" ht="30" customHeight="1">
      <c r="A17" s="1"/>
      <c r="B17" s="1"/>
      <c r="C17" s="1"/>
      <c r="D17" s="1"/>
      <c r="E17" s="1"/>
    </row>
    <row r="18" spans="1:5" ht="44" customHeight="1">
      <c r="A18" s="1"/>
      <c r="B18" s="14" t="s">
        <v>129</v>
      </c>
      <c r="C18" s="14" t="s">
        <v>129</v>
      </c>
      <c r="D18" s="14" t="s">
        <v>129</v>
      </c>
      <c r="E18" s="1"/>
    </row>
    <row r="19" spans="1:5" ht="30" customHeight="1">
      <c r="A19" s="1"/>
      <c r="B19" s="1"/>
      <c r="C19" s="1"/>
      <c r="D19" s="1"/>
      <c r="E19" s="1"/>
    </row>
    <row r="20" spans="1:5" ht="44" customHeight="1">
      <c r="A20" s="1"/>
      <c r="B20" s="14" t="s">
        <v>130</v>
      </c>
      <c r="C20" s="14" t="s">
        <v>130</v>
      </c>
      <c r="D20" s="14" t="s">
        <v>130</v>
      </c>
      <c r="E20" s="1"/>
    </row>
    <row r="21" spans="1:5" ht="30" customHeight="1">
      <c r="A21" s="1"/>
      <c r="B21" s="1"/>
      <c r="C21" s="1"/>
      <c r="D21" s="1"/>
      <c r="E21" s="1"/>
    </row>
    <row r="22" spans="1:5" ht="44" customHeight="1">
      <c r="A22" s="1"/>
      <c r="B22" s="14" t="s">
        <v>131</v>
      </c>
      <c r="C22" s="14" t="s">
        <v>131</v>
      </c>
      <c r="D22" s="14" t="s">
        <v>131</v>
      </c>
      <c r="E22" s="1"/>
    </row>
    <row r="23" spans="1:5" ht="30" customHeight="1">
      <c r="A23" s="1"/>
      <c r="B23" s="1"/>
      <c r="C23" s="1"/>
      <c r="D23" s="1"/>
      <c r="E23" s="1"/>
    </row>
    <row r="24" spans="1:5" ht="30" customHeight="1">
      <c r="A24" s="1"/>
      <c r="B24" s="1"/>
      <c r="C24" s="1"/>
      <c r="D24" s="1"/>
      <c r="E24" s="1"/>
    </row>
    <row r="25" spans="1:5" ht="30" customHeight="1">
      <c r="A25" s="1"/>
      <c r="B25" s="1"/>
      <c r="C25" s="1"/>
      <c r="D25" s="1"/>
      <c r="E25" s="1"/>
    </row>
  </sheetData>
  <mergeCells count="7">
    <mergeCell ref="B20:D20"/>
    <mergeCell ref="B22:D22"/>
    <mergeCell ref="B2:D2"/>
    <mergeCell ref="B3:D3"/>
    <mergeCell ref="B14:D14"/>
    <mergeCell ref="B16:D16"/>
    <mergeCell ref="B18:D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16B50"/>
  </sheetPr>
  <dimension ref="A1:E34"/>
  <sheetViews>
    <sheetView showGridLines="0" workbookViewId="0"/>
  </sheetViews>
  <sheetFormatPr baseColWidth="10" defaultColWidth="8.83203125" defaultRowHeight="14"/>
  <cols>
    <col min="1" max="1" width="3" customWidth="1"/>
    <col min="2" max="2" width="43" customWidth="1"/>
    <col min="3" max="3" width="24" customWidth="1"/>
    <col min="4" max="4" width="61" customWidth="1"/>
    <col min="5" max="5" width="3" customWidth="1"/>
  </cols>
  <sheetData>
    <row r="1" spans="1:5" ht="30" customHeight="1">
      <c r="A1" s="1"/>
      <c r="B1" s="1"/>
      <c r="C1" s="1"/>
      <c r="D1" s="1"/>
      <c r="E1" s="1"/>
    </row>
    <row r="2" spans="1:5" ht="40" customHeight="1">
      <c r="A2" s="1"/>
      <c r="B2" s="11" t="s">
        <v>132</v>
      </c>
      <c r="C2" s="11" t="s">
        <v>132</v>
      </c>
      <c r="D2" s="11" t="s">
        <v>132</v>
      </c>
      <c r="E2" s="1"/>
    </row>
    <row r="3" spans="1:5" ht="30" customHeight="1">
      <c r="A3" s="1"/>
      <c r="B3" s="12" t="s">
        <v>1</v>
      </c>
      <c r="C3" s="12" t="s">
        <v>1</v>
      </c>
      <c r="D3" s="12" t="s">
        <v>1</v>
      </c>
      <c r="E3" s="1"/>
    </row>
    <row r="4" spans="1:5" ht="30" customHeight="1">
      <c r="A4" s="1"/>
      <c r="B4" s="1"/>
      <c r="C4" s="1"/>
      <c r="D4" s="1"/>
      <c r="E4" s="1"/>
    </row>
    <row r="5" spans="1:5" ht="32" customHeight="1">
      <c r="A5" s="1"/>
      <c r="B5" s="3" t="s">
        <v>28</v>
      </c>
      <c r="C5" s="3" t="s">
        <v>133</v>
      </c>
      <c r="D5" s="3" t="s">
        <v>134</v>
      </c>
      <c r="E5" s="1"/>
    </row>
    <row r="6" spans="1:5" ht="43" customHeight="1">
      <c r="A6" s="1"/>
      <c r="B6" s="2" t="s">
        <v>135</v>
      </c>
      <c r="C6" s="2" t="s">
        <v>136</v>
      </c>
      <c r="D6" s="2" t="s">
        <v>137</v>
      </c>
      <c r="E6" s="1"/>
    </row>
    <row r="7" spans="1:5" ht="43" customHeight="1">
      <c r="A7" s="1"/>
      <c r="B7" s="2" t="s">
        <v>138</v>
      </c>
      <c r="C7" s="2" t="s">
        <v>139</v>
      </c>
      <c r="D7" s="2" t="s">
        <v>140</v>
      </c>
      <c r="E7" s="1"/>
    </row>
    <row r="8" spans="1:5" ht="43" customHeight="1">
      <c r="A8" s="1"/>
      <c r="B8" s="2" t="s">
        <v>141</v>
      </c>
      <c r="C8" s="2">
        <v>300</v>
      </c>
      <c r="D8" s="2" t="s">
        <v>142</v>
      </c>
      <c r="E8" s="1"/>
    </row>
    <row r="9" spans="1:5" ht="43" customHeight="1">
      <c r="A9" s="1"/>
      <c r="B9" s="2" t="s">
        <v>143</v>
      </c>
      <c r="C9" s="9">
        <v>0.35</v>
      </c>
      <c r="D9" s="2" t="s">
        <v>144</v>
      </c>
      <c r="E9" s="1"/>
    </row>
    <row r="10" spans="1:5" ht="43" customHeight="1">
      <c r="A10" s="1"/>
      <c r="B10" s="2" t="s">
        <v>145</v>
      </c>
      <c r="C10" s="9">
        <v>2E-3</v>
      </c>
      <c r="D10" s="2" t="s">
        <v>146</v>
      </c>
      <c r="E10" s="1"/>
    </row>
    <row r="11" spans="1:5" ht="43" customHeight="1">
      <c r="A11" s="1"/>
      <c r="B11" s="2" t="s">
        <v>147</v>
      </c>
      <c r="C11" s="2" t="s">
        <v>148</v>
      </c>
      <c r="D11" s="2" t="s">
        <v>149</v>
      </c>
      <c r="E11" s="1"/>
    </row>
    <row r="12" spans="1:5" ht="43" customHeight="1">
      <c r="A12" s="1"/>
      <c r="B12" s="2" t="s">
        <v>150</v>
      </c>
      <c r="C12" s="2" t="s">
        <v>151</v>
      </c>
      <c r="D12" s="2" t="s">
        <v>152</v>
      </c>
      <c r="E12" s="1"/>
    </row>
    <row r="13" spans="1:5" ht="43" customHeight="1">
      <c r="A13" s="1"/>
      <c r="B13" s="2" t="s">
        <v>153</v>
      </c>
      <c r="C13" s="2" t="s">
        <v>154</v>
      </c>
      <c r="D13" s="2" t="s">
        <v>155</v>
      </c>
      <c r="E13" s="1"/>
    </row>
    <row r="14" spans="1:5" ht="43" customHeight="1">
      <c r="A14" s="1"/>
      <c r="B14" s="2" t="s">
        <v>156</v>
      </c>
      <c r="C14" s="2" t="s">
        <v>157</v>
      </c>
      <c r="D14" s="2" t="s">
        <v>158</v>
      </c>
      <c r="E14" s="1"/>
    </row>
    <row r="15" spans="1:5" ht="30" customHeight="1">
      <c r="A15" s="1"/>
      <c r="B15" s="1"/>
      <c r="C15" s="1"/>
      <c r="D15" s="1"/>
      <c r="E15" s="1"/>
    </row>
    <row r="16" spans="1:5" ht="30" customHeight="1">
      <c r="A16" s="1"/>
      <c r="B16" s="1"/>
      <c r="C16" s="1"/>
      <c r="D16" s="1"/>
      <c r="E16" s="1"/>
    </row>
    <row r="17" spans="1:5" ht="30" customHeight="1">
      <c r="A17" s="1"/>
      <c r="B17" s="13" t="s">
        <v>159</v>
      </c>
      <c r="C17" s="13" t="s">
        <v>159</v>
      </c>
      <c r="D17" s="13" t="s">
        <v>159</v>
      </c>
      <c r="E17" s="1"/>
    </row>
    <row r="18" spans="1:5" ht="44" customHeight="1">
      <c r="A18" s="1"/>
      <c r="B18" s="14" t="s">
        <v>160</v>
      </c>
      <c r="C18" s="14" t="s">
        <v>160</v>
      </c>
      <c r="D18" s="14" t="s">
        <v>160</v>
      </c>
      <c r="E18" s="1"/>
    </row>
    <row r="19" spans="1:5" ht="30" customHeight="1">
      <c r="A19" s="1"/>
      <c r="B19" s="1"/>
      <c r="C19" s="1"/>
      <c r="D19" s="1"/>
      <c r="E19" s="1"/>
    </row>
    <row r="20" spans="1:5" ht="44" customHeight="1">
      <c r="A20" s="1"/>
      <c r="B20" s="14" t="s">
        <v>161</v>
      </c>
      <c r="C20" s="14" t="s">
        <v>161</v>
      </c>
      <c r="D20" s="14" t="s">
        <v>161</v>
      </c>
      <c r="E20" s="1"/>
    </row>
    <row r="21" spans="1:5" ht="30" customHeight="1">
      <c r="A21" s="1"/>
      <c r="B21" s="1"/>
      <c r="C21" s="1"/>
      <c r="D21" s="1"/>
      <c r="E21" s="1"/>
    </row>
    <row r="22" spans="1:5" ht="30" customHeight="1">
      <c r="A22" s="1"/>
      <c r="B22" s="1"/>
      <c r="C22" s="1"/>
      <c r="D22" s="1"/>
      <c r="E22" s="1"/>
    </row>
    <row r="23" spans="1:5" ht="32" customHeight="1">
      <c r="A23" s="1"/>
      <c r="B23" s="3" t="s">
        <v>162</v>
      </c>
      <c r="C23" s="3" t="s">
        <v>163</v>
      </c>
      <c r="D23" s="3" t="s">
        <v>164</v>
      </c>
      <c r="E23" s="1"/>
    </row>
    <row r="24" spans="1:5" ht="65" customHeight="1">
      <c r="A24" s="1"/>
      <c r="B24" s="2" t="s">
        <v>165</v>
      </c>
      <c r="C24" s="2" t="s">
        <v>166</v>
      </c>
      <c r="D24" s="10" t="s">
        <v>167</v>
      </c>
      <c r="E24" s="1"/>
    </row>
    <row r="25" spans="1:5" ht="65" customHeight="1">
      <c r="A25" s="1"/>
      <c r="B25" s="2" t="s">
        <v>168</v>
      </c>
      <c r="C25" s="2" t="s">
        <v>166</v>
      </c>
      <c r="D25" s="10" t="s">
        <v>169</v>
      </c>
      <c r="E25" s="1"/>
    </row>
    <row r="26" spans="1:5" ht="65" customHeight="1">
      <c r="A26" s="1"/>
      <c r="B26" s="2" t="s">
        <v>170</v>
      </c>
      <c r="C26" s="2" t="s">
        <v>166</v>
      </c>
      <c r="D26" s="10" t="s">
        <v>171</v>
      </c>
      <c r="E26" s="1"/>
    </row>
    <row r="27" spans="1:5" ht="65" customHeight="1">
      <c r="A27" s="1"/>
      <c r="B27" s="2" t="s">
        <v>172</v>
      </c>
      <c r="C27" s="2" t="s">
        <v>166</v>
      </c>
      <c r="D27" s="10" t="s">
        <v>173</v>
      </c>
      <c r="E27" s="1"/>
    </row>
    <row r="28" spans="1:5" ht="30" customHeight="1">
      <c r="A28" s="1"/>
      <c r="B28" s="1"/>
      <c r="C28" s="1"/>
      <c r="D28" s="1"/>
      <c r="E28" s="1"/>
    </row>
    <row r="29" spans="1:5" ht="30" customHeight="1">
      <c r="A29" s="1"/>
      <c r="B29" s="1"/>
      <c r="C29" s="1"/>
      <c r="D29" s="1"/>
      <c r="E29" s="1"/>
    </row>
    <row r="30" spans="1:5" ht="44" customHeight="1">
      <c r="A30" s="1"/>
      <c r="B30" s="14" t="s">
        <v>174</v>
      </c>
      <c r="C30" s="14" t="s">
        <v>174</v>
      </c>
      <c r="D30" s="14" t="s">
        <v>174</v>
      </c>
      <c r="E30" s="1"/>
    </row>
    <row r="31" spans="1:5" ht="30" customHeight="1">
      <c r="A31" s="1"/>
      <c r="B31" s="1"/>
      <c r="C31" s="1"/>
      <c r="D31" s="1"/>
      <c r="E31" s="1"/>
    </row>
    <row r="32" spans="1:5" ht="30" customHeight="1">
      <c r="A32" s="1"/>
      <c r="B32" s="1"/>
      <c r="C32" s="1"/>
      <c r="D32" s="1"/>
      <c r="E32" s="1"/>
    </row>
    <row r="33" spans="1:5" ht="30" customHeight="1">
      <c r="A33" s="1"/>
      <c r="B33" s="1"/>
      <c r="C33" s="1"/>
      <c r="D33" s="1"/>
      <c r="E33" s="1"/>
    </row>
    <row r="34" spans="1:5" ht="30" customHeight="1">
      <c r="A34" s="1"/>
      <c r="B34" s="1"/>
      <c r="C34" s="1"/>
      <c r="D34" s="1"/>
      <c r="E34" s="1"/>
    </row>
  </sheetData>
  <mergeCells count="6">
    <mergeCell ref="B30:D30"/>
    <mergeCell ref="B2:D2"/>
    <mergeCell ref="B3:D3"/>
    <mergeCell ref="B17:D17"/>
    <mergeCell ref="B18:D18"/>
    <mergeCell ref="B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Start</vt:lpstr>
      <vt:lpstr>Research</vt:lpstr>
      <vt:lpstr>Costs</vt:lpstr>
      <vt:lpstr>Holdings</vt:lpstr>
      <vt:lpstr>Currency</vt:lpstr>
      <vt:lpstr>Worked 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Edoardo Salvioni</cp:lastModifiedBy>
  <dcterms:modified xsi:type="dcterms:W3CDTF">2026-09-22T12:01:14Z</dcterms:modified>
</cp:coreProperties>
</file>